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Arabic\"/>
    </mc:Choice>
  </mc:AlternateContent>
  <bookViews>
    <workbookView xWindow="0" yWindow="0" windowWidth="28800" windowHeight="12990"/>
  </bookViews>
  <sheets>
    <sheet name="جدول 54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H18" i="1"/>
  <c r="F18" i="1"/>
  <c r="E18" i="1"/>
  <c r="I17" i="1"/>
  <c r="H17" i="1"/>
  <c r="F17" i="1"/>
  <c r="E17" i="1"/>
  <c r="I16" i="1"/>
  <c r="H16" i="1"/>
  <c r="F16" i="1"/>
  <c r="E16" i="1"/>
  <c r="I15" i="1"/>
  <c r="H15" i="1"/>
  <c r="F15" i="1"/>
  <c r="E15" i="1"/>
  <c r="I14" i="1"/>
  <c r="H14" i="1"/>
  <c r="F14" i="1"/>
  <c r="E14" i="1"/>
  <c r="I13" i="1"/>
  <c r="H13" i="1"/>
  <c r="F13" i="1"/>
  <c r="E13" i="1"/>
  <c r="C14" i="1" l="1"/>
  <c r="C16" i="1"/>
  <c r="C18" i="1"/>
  <c r="E19" i="1"/>
  <c r="F19" i="1"/>
  <c r="C15" i="1"/>
  <c r="C17" i="1"/>
  <c r="H19" i="1"/>
  <c r="D15" i="1"/>
  <c r="D17" i="1"/>
  <c r="G17" i="1"/>
  <c r="G13" i="1"/>
  <c r="G15" i="1"/>
  <c r="D14" i="1"/>
  <c r="D16" i="1"/>
  <c r="D18" i="1"/>
  <c r="G14" i="1"/>
  <c r="G16" i="1"/>
  <c r="G18" i="1"/>
  <c r="I19" i="1"/>
  <c r="B13" i="1"/>
  <c r="B15" i="1"/>
  <c r="B16" i="1"/>
  <c r="B17" i="1"/>
  <c r="B18" i="1"/>
  <c r="C13" i="1"/>
  <c r="B14" i="1"/>
  <c r="D13" i="1"/>
  <c r="D19" i="1" l="1"/>
  <c r="G19" i="1"/>
  <c r="C19" i="1"/>
  <c r="B19" i="1"/>
</calcChain>
</file>

<file path=xl/sharedStrings.xml><?xml version="1.0" encoding="utf-8"?>
<sst xmlns="http://schemas.openxmlformats.org/spreadsheetml/2006/main" count="21" uniqueCount="20">
  <si>
    <t xml:space="preserve">معدلات التردد لخدمات رعاية الأمومة و الطفولة حسب المنطقة الطبية </t>
  </si>
  <si>
    <t>المنطقة</t>
  </si>
  <si>
    <t xml:space="preserve">جملة المترددات </t>
  </si>
  <si>
    <t>نسبة المراجعات بعد الولادة الى الحوامل الجدد</t>
  </si>
  <si>
    <t>متوسط الزيارات بعد الولادة</t>
  </si>
  <si>
    <t>مترددات</t>
  </si>
  <si>
    <t>جدد</t>
  </si>
  <si>
    <t>متوسط زيارة الحامل</t>
  </si>
  <si>
    <t>متردد</t>
  </si>
  <si>
    <t>دبى</t>
  </si>
  <si>
    <t>الشارقة</t>
  </si>
  <si>
    <t>عجمان</t>
  </si>
  <si>
    <t>أم القيوين</t>
  </si>
  <si>
    <t>رأس الخيمة</t>
  </si>
  <si>
    <t>الفجيرة</t>
  </si>
  <si>
    <t>الجملـــــــــة</t>
  </si>
  <si>
    <t>مركز الإحصاء والأبحاث</t>
  </si>
  <si>
    <t xml:space="preserve">جدول ( 54 )  </t>
  </si>
  <si>
    <t xml:space="preserve">     الحوامل                </t>
  </si>
  <si>
    <t xml:space="preserve">بعد الولادة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</si>
</sst>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178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2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68A3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2" fontId="7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49796</xdr:colOff>
      <xdr:row>0</xdr:row>
      <xdr:rowOff>68057</xdr:rowOff>
    </xdr:from>
    <xdr:to>
      <xdr:col>8</xdr:col>
      <xdr:colOff>533400</xdr:colOff>
      <xdr:row>4</xdr:row>
      <xdr:rowOff>30041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514325" y="68057"/>
          <a:ext cx="2179054" cy="60968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med.abualala/Desktop/&#1578;&#1602;&#1575;&#1585;&#1610;&#1585;/&#1585;&#1593;&#1575;&#1610;&#1577;%202018%20-/&#1586;&#1610;&#1575;&#1585;&#1575;&#1578;%20&#1575;&#1604;&#1581;&#1608;&#1575;&#1605;&#1604;%20&#1608;&#1605;&#1593;&#1583;&#1604;&#1575;&#1578;%20&#1580;&#1583;&#1608;&#1604;%2054%20&#1608;55%20(18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جدول 54"/>
      <sheetName val="جدول 55"/>
      <sheetName val="شكل ( 22)"/>
    </sheetNames>
    <sheetDataSet>
      <sheetData sheetId="0"/>
      <sheetData sheetId="1">
        <row r="16">
          <cell r="E16">
            <v>3552</v>
          </cell>
          <cell r="F16">
            <v>2411</v>
          </cell>
          <cell r="G16">
            <v>702</v>
          </cell>
          <cell r="H16">
            <v>741</v>
          </cell>
          <cell r="I16">
            <v>2150</v>
          </cell>
          <cell r="J16">
            <v>1075</v>
          </cell>
        </row>
        <row r="35">
          <cell r="E35">
            <v>7620</v>
          </cell>
          <cell r="F35">
            <v>4333</v>
          </cell>
          <cell r="G35">
            <v>2287</v>
          </cell>
          <cell r="H35">
            <v>2305</v>
          </cell>
          <cell r="I35">
            <v>1461</v>
          </cell>
          <cell r="J35">
            <v>1736</v>
          </cell>
        </row>
        <row r="41">
          <cell r="E41">
            <v>301</v>
          </cell>
          <cell r="F41">
            <v>248</v>
          </cell>
          <cell r="G41">
            <v>138</v>
          </cell>
          <cell r="H41">
            <v>28</v>
          </cell>
          <cell r="I41">
            <v>76</v>
          </cell>
          <cell r="J41">
            <v>6</v>
          </cell>
        </row>
        <row r="44">
          <cell r="E44">
            <v>105</v>
          </cell>
          <cell r="F44">
            <v>512</v>
          </cell>
          <cell r="G44">
            <v>30</v>
          </cell>
          <cell r="H44">
            <v>1</v>
          </cell>
          <cell r="I44">
            <v>460</v>
          </cell>
          <cell r="J44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rightToLeft="1" tabSelected="1" workbookViewId="0">
      <selection activeCell="L8" sqref="L8"/>
    </sheetView>
  </sheetViews>
  <sheetFormatPr defaultRowHeight="12.75" x14ac:dyDescent="0.2"/>
  <cols>
    <col min="1" max="1" width="15.42578125" style="1" customWidth="1"/>
    <col min="2" max="2" width="10.5703125" style="1" customWidth="1"/>
    <col min="3" max="3" width="14" style="1" customWidth="1"/>
    <col min="4" max="9" width="12.7109375" style="1" customWidth="1"/>
    <col min="10" max="16384" width="9.140625" style="1"/>
  </cols>
  <sheetData>
    <row r="1" spans="1:9" x14ac:dyDescent="0.2">
      <c r="A1" s="13"/>
      <c r="B1" s="13"/>
      <c r="C1" s="13"/>
      <c r="D1" s="13"/>
      <c r="E1" s="13"/>
      <c r="F1" s="13"/>
      <c r="G1" s="13"/>
      <c r="H1" s="13"/>
      <c r="I1" s="13"/>
    </row>
    <row r="2" spans="1:9" x14ac:dyDescent="0.2">
      <c r="A2" s="13"/>
      <c r="B2" s="13"/>
      <c r="C2" s="13"/>
      <c r="D2" s="13"/>
      <c r="E2" s="13"/>
      <c r="F2" s="13"/>
      <c r="G2" s="13"/>
      <c r="H2" s="13"/>
      <c r="I2" s="13"/>
    </row>
    <row r="3" spans="1:9" x14ac:dyDescent="0.2">
      <c r="A3" s="13"/>
      <c r="B3" s="13"/>
      <c r="C3" s="13"/>
      <c r="D3" s="13"/>
      <c r="E3" s="13"/>
      <c r="F3" s="13"/>
      <c r="G3" s="13"/>
      <c r="H3" s="13"/>
      <c r="I3" s="13"/>
    </row>
    <row r="4" spans="1:9" x14ac:dyDescent="0.2">
      <c r="A4" s="13"/>
      <c r="B4" s="13"/>
      <c r="C4" s="13"/>
      <c r="D4" s="13"/>
      <c r="E4" s="13"/>
      <c r="F4" s="13"/>
      <c r="G4" s="13"/>
      <c r="H4" s="13"/>
      <c r="I4" s="13"/>
    </row>
    <row r="5" spans="1:9" x14ac:dyDescent="0.2">
      <c r="A5" s="13"/>
      <c r="B5" s="13"/>
      <c r="C5" s="13"/>
      <c r="D5" s="13"/>
      <c r="E5" s="13"/>
      <c r="F5" s="13"/>
      <c r="G5" s="13"/>
      <c r="H5" s="13"/>
      <c r="I5" s="13"/>
    </row>
    <row r="6" spans="1:9" x14ac:dyDescent="0.2">
      <c r="A6" s="13"/>
      <c r="B6" s="13"/>
      <c r="C6" s="13"/>
      <c r="D6" s="13"/>
      <c r="E6" s="13"/>
      <c r="F6" s="13"/>
      <c r="G6" s="13"/>
      <c r="H6" s="13"/>
      <c r="I6" s="13"/>
    </row>
    <row r="7" spans="1:9" ht="12.75" customHeight="1" x14ac:dyDescent="0.2">
      <c r="A7" s="13"/>
      <c r="B7" s="13"/>
      <c r="C7" s="13"/>
      <c r="D7" s="13"/>
      <c r="E7" s="13"/>
      <c r="F7" s="13"/>
      <c r="G7" s="13"/>
      <c r="H7" s="13"/>
      <c r="I7" s="13"/>
    </row>
    <row r="8" spans="1:9" ht="54.95" customHeight="1" x14ac:dyDescent="0.2">
      <c r="A8" s="10" t="s">
        <v>16</v>
      </c>
      <c r="B8" s="10"/>
      <c r="C8" s="10"/>
      <c r="D8" s="10"/>
      <c r="E8" s="10"/>
      <c r="F8" s="10"/>
      <c r="G8" s="10"/>
      <c r="H8" s="10"/>
      <c r="I8" s="10"/>
    </row>
    <row r="9" spans="1:9" ht="31.5" customHeight="1" x14ac:dyDescent="0.2">
      <c r="A9" s="14" t="s">
        <v>0</v>
      </c>
      <c r="B9" s="14"/>
      <c r="C9" s="14"/>
      <c r="D9" s="14"/>
      <c r="E9" s="14"/>
      <c r="F9" s="14"/>
      <c r="G9" s="14"/>
      <c r="H9" s="14"/>
      <c r="I9" s="14"/>
    </row>
    <row r="10" spans="1:9" ht="26.25" customHeight="1" x14ac:dyDescent="0.2">
      <c r="A10" s="14" t="s">
        <v>17</v>
      </c>
      <c r="B10" s="14"/>
      <c r="C10" s="14"/>
      <c r="D10" s="14"/>
      <c r="E10" s="14"/>
      <c r="F10" s="14"/>
      <c r="G10" s="14"/>
      <c r="H10" s="14"/>
      <c r="I10" s="14"/>
    </row>
    <row r="11" spans="1:9" ht="25.5" customHeight="1" x14ac:dyDescent="0.2">
      <c r="A11" s="11" t="s">
        <v>1</v>
      </c>
      <c r="B11" s="15" t="s">
        <v>2</v>
      </c>
      <c r="C11" s="15" t="s">
        <v>3</v>
      </c>
      <c r="D11" s="15" t="s">
        <v>19</v>
      </c>
      <c r="E11" s="15"/>
      <c r="F11" s="15"/>
      <c r="G11" s="15" t="s">
        <v>18</v>
      </c>
      <c r="H11" s="15"/>
      <c r="I11" s="15"/>
    </row>
    <row r="12" spans="1:9" ht="50.25" customHeight="1" x14ac:dyDescent="0.2">
      <c r="A12" s="12"/>
      <c r="B12" s="15"/>
      <c r="C12" s="15"/>
      <c r="D12" s="2" t="s">
        <v>4</v>
      </c>
      <c r="E12" s="2" t="s">
        <v>5</v>
      </c>
      <c r="F12" s="2" t="s">
        <v>6</v>
      </c>
      <c r="G12" s="3" t="s">
        <v>7</v>
      </c>
      <c r="H12" s="2" t="s">
        <v>8</v>
      </c>
      <c r="I12" s="2" t="s">
        <v>6</v>
      </c>
    </row>
    <row r="13" spans="1:9" ht="35.1" customHeight="1" x14ac:dyDescent="0.2">
      <c r="A13" s="7" t="s">
        <v>9</v>
      </c>
      <c r="B13" s="4">
        <f t="shared" ref="B13:B19" si="0">SUM(E13:F13,H13:I13)</f>
        <v>2817</v>
      </c>
      <c r="C13" s="8">
        <f t="shared" ref="C13:C19" si="1">SUM(F13/I13*100)</f>
        <v>0.55813953488372092</v>
      </c>
      <c r="D13" s="8">
        <f t="shared" ref="D13:D19" si="2">(E13+F13)/F13</f>
        <v>1</v>
      </c>
      <c r="E13" s="9">
        <f>'[1]جدول 55'!J44</f>
        <v>0</v>
      </c>
      <c r="F13" s="9">
        <f>'[1]جدول 55'!J41</f>
        <v>6</v>
      </c>
      <c r="G13" s="8">
        <f t="shared" ref="G13:G19" si="3">SUM(H13:I13)/I13</f>
        <v>2.6148837209302327</v>
      </c>
      <c r="H13" s="9">
        <f>'[1]جدول 55'!J35</f>
        <v>1736</v>
      </c>
      <c r="I13" s="9">
        <f>'[1]جدول 55'!J16</f>
        <v>1075</v>
      </c>
    </row>
    <row r="14" spans="1:9" ht="35.1" customHeight="1" x14ac:dyDescent="0.2">
      <c r="A14" s="7" t="s">
        <v>10</v>
      </c>
      <c r="B14" s="4">
        <f t="shared" si="0"/>
        <v>4147</v>
      </c>
      <c r="C14" s="8">
        <f t="shared" si="1"/>
        <v>3.5348837209302326</v>
      </c>
      <c r="D14" s="8">
        <f t="shared" si="2"/>
        <v>7.0526315789473681</v>
      </c>
      <c r="E14" s="9">
        <f>'[1]جدول 55'!I44</f>
        <v>460</v>
      </c>
      <c r="F14" s="9">
        <f>'[1]جدول 55'!I41</f>
        <v>76</v>
      </c>
      <c r="G14" s="8">
        <f t="shared" si="3"/>
        <v>1.6795348837209303</v>
      </c>
      <c r="H14" s="9">
        <f>'[1]جدول 55'!I35</f>
        <v>1461</v>
      </c>
      <c r="I14" s="9">
        <f>'[1]جدول 55'!I16</f>
        <v>2150</v>
      </c>
    </row>
    <row r="15" spans="1:9" ht="35.1" customHeight="1" x14ac:dyDescent="0.2">
      <c r="A15" s="7" t="s">
        <v>11</v>
      </c>
      <c r="B15" s="4">
        <f t="shared" si="0"/>
        <v>3075</v>
      </c>
      <c r="C15" s="8">
        <f t="shared" si="1"/>
        <v>3.7786774628879893</v>
      </c>
      <c r="D15" s="8">
        <f t="shared" si="2"/>
        <v>1.0357142857142858</v>
      </c>
      <c r="E15" s="9">
        <f>'[1]جدول 55'!H44</f>
        <v>1</v>
      </c>
      <c r="F15" s="9">
        <f>'[1]جدول 55'!H41</f>
        <v>28</v>
      </c>
      <c r="G15" s="8">
        <f t="shared" si="3"/>
        <v>4.1106612685560053</v>
      </c>
      <c r="H15" s="9">
        <f>'[1]جدول 55'!H35</f>
        <v>2305</v>
      </c>
      <c r="I15" s="9">
        <f>'[1]جدول 55'!H16</f>
        <v>741</v>
      </c>
    </row>
    <row r="16" spans="1:9" ht="35.1" customHeight="1" x14ac:dyDescent="0.2">
      <c r="A16" s="7" t="s">
        <v>12</v>
      </c>
      <c r="B16" s="4">
        <f t="shared" si="0"/>
        <v>3157</v>
      </c>
      <c r="C16" s="8">
        <f t="shared" si="1"/>
        <v>19.658119658119659</v>
      </c>
      <c r="D16" s="8">
        <f t="shared" si="2"/>
        <v>1.2173913043478262</v>
      </c>
      <c r="E16" s="9">
        <f>'[1]جدول 55'!G44</f>
        <v>30</v>
      </c>
      <c r="F16" s="9">
        <f>'[1]جدول 55'!G41</f>
        <v>138</v>
      </c>
      <c r="G16" s="8">
        <f t="shared" si="3"/>
        <v>4.2578347578347575</v>
      </c>
      <c r="H16" s="9">
        <f>'[1]جدول 55'!G35</f>
        <v>2287</v>
      </c>
      <c r="I16" s="9">
        <f>'[1]جدول 55'!G16</f>
        <v>702</v>
      </c>
    </row>
    <row r="17" spans="1:9" ht="35.1" customHeight="1" x14ac:dyDescent="0.2">
      <c r="A17" s="7" t="s">
        <v>13</v>
      </c>
      <c r="B17" s="4">
        <f t="shared" si="0"/>
        <v>7504</v>
      </c>
      <c r="C17" s="8">
        <f t="shared" si="1"/>
        <v>10.28618830360846</v>
      </c>
      <c r="D17" s="8">
        <f t="shared" si="2"/>
        <v>3.064516129032258</v>
      </c>
      <c r="E17" s="9">
        <f>'[1]جدول 55'!F44</f>
        <v>512</v>
      </c>
      <c r="F17" s="9">
        <f>'[1]جدول 55'!F41</f>
        <v>248</v>
      </c>
      <c r="G17" s="8">
        <f t="shared" si="3"/>
        <v>2.7971795935296559</v>
      </c>
      <c r="H17" s="9">
        <f>'[1]جدول 55'!F35</f>
        <v>4333</v>
      </c>
      <c r="I17" s="9">
        <f>'[1]جدول 55'!F16</f>
        <v>2411</v>
      </c>
    </row>
    <row r="18" spans="1:9" ht="35.1" customHeight="1" x14ac:dyDescent="0.2">
      <c r="A18" s="7" t="s">
        <v>14</v>
      </c>
      <c r="B18" s="4">
        <f t="shared" si="0"/>
        <v>11578</v>
      </c>
      <c r="C18" s="8">
        <f t="shared" si="1"/>
        <v>8.4740990990990994</v>
      </c>
      <c r="D18" s="8">
        <f t="shared" si="2"/>
        <v>1.3488372093023255</v>
      </c>
      <c r="E18" s="9">
        <f>'[1]جدول 55'!E44</f>
        <v>105</v>
      </c>
      <c r="F18" s="9">
        <f>'[1]جدول 55'!E41</f>
        <v>301</v>
      </c>
      <c r="G18" s="8">
        <f t="shared" si="3"/>
        <v>3.1452702702702702</v>
      </c>
      <c r="H18" s="9">
        <f>'[1]جدول 55'!E35</f>
        <v>7620</v>
      </c>
      <c r="I18" s="9">
        <f>'[1]جدول 55'!E16</f>
        <v>3552</v>
      </c>
    </row>
    <row r="19" spans="1:9" ht="39" customHeight="1" x14ac:dyDescent="0.2">
      <c r="A19" s="5" t="s">
        <v>15</v>
      </c>
      <c r="B19" s="4">
        <f t="shared" si="0"/>
        <v>32278</v>
      </c>
      <c r="C19" s="6">
        <f t="shared" si="1"/>
        <v>7.4969429028313428</v>
      </c>
      <c r="D19" s="6">
        <f t="shared" si="2"/>
        <v>2.3902132998745294</v>
      </c>
      <c r="E19" s="4">
        <f>SUM(E13:E18)</f>
        <v>1108</v>
      </c>
      <c r="F19" s="4">
        <f>SUM(F13:F18)</f>
        <v>797</v>
      </c>
      <c r="G19" s="6">
        <f t="shared" si="3"/>
        <v>2.8570219170350861</v>
      </c>
      <c r="H19" s="4">
        <f>SUM(H13:H18)</f>
        <v>19742</v>
      </c>
      <c r="I19" s="4">
        <f>SUM(I13:I18)</f>
        <v>10631</v>
      </c>
    </row>
  </sheetData>
  <mergeCells count="9">
    <mergeCell ref="A8:I8"/>
    <mergeCell ref="A11:A12"/>
    <mergeCell ref="A1:I7"/>
    <mergeCell ref="A9:I9"/>
    <mergeCell ref="A10:I10"/>
    <mergeCell ref="B11:B12"/>
    <mergeCell ref="C11:C12"/>
    <mergeCell ref="D11:F11"/>
    <mergeCell ref="G11:I11"/>
  </mergeCells>
  <printOptions horizontalCentered="1"/>
  <pageMargins left="0" right="0" top="0" bottom="0" header="0" footer="0"/>
  <pageSetup paperSize="9" fitToHeight="0" orientation="landscape" r:id="rId1"/>
  <headerFooter alignWithMargins="0">
    <oddFooter>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TWUZXU4UYYY7-944396957-36844</_dlc_DocId>
    <_dlc_DocIdUrl xmlns="a5cd8edf-193d-454e-be79-0a753d5be6e1">
      <Url>http://localhost/_layouts/15/DocIdRedir.aspx?ID=TWUZXU4UYYY7-944396957-36844</Url>
      <Description>TWUZXU4UYYY7-944396957-36844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1A0F7C00-90D7-4681-8CC3-85A9B148CD90}"/>
</file>

<file path=customXml/itemProps2.xml><?xml version="1.0" encoding="utf-8"?>
<ds:datastoreItem xmlns:ds="http://schemas.openxmlformats.org/officeDocument/2006/customXml" ds:itemID="{8774637E-2EFC-4B0B-8529-F1E0D0A324BC}"/>
</file>

<file path=customXml/itemProps3.xml><?xml version="1.0" encoding="utf-8"?>
<ds:datastoreItem xmlns:ds="http://schemas.openxmlformats.org/officeDocument/2006/customXml" ds:itemID="{FE73D3B1-3AFA-4D6E-BBD3-7B3E0E929770}"/>
</file>

<file path=customXml/itemProps4.xml><?xml version="1.0" encoding="utf-8"?>
<ds:datastoreItem xmlns:ds="http://schemas.openxmlformats.org/officeDocument/2006/customXml" ds:itemID="{6116518A-1FA5-4679-8931-B53CBBCF0E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جدول 54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2020-11-28T12:05:02Z</cp:lastPrinted>
  <dcterms:created xsi:type="dcterms:W3CDTF">2020-11-17T09:03:00Z</dcterms:created>
  <dcterms:modified xsi:type="dcterms:W3CDTF">2020-12-28T15:51:31Z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3293b0c9-178f-40b1-9f72-6f5c2d708240</vt:lpwstr>
  </property>
</Properties>
</file>